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1\EON\EON na web\"/>
    </mc:Choice>
  </mc:AlternateContent>
  <bookViews>
    <workbookView xWindow="0" yWindow="0" windowWidth="11520" windowHeight="8880"/>
  </bookViews>
  <sheets>
    <sheet name="08_PO_EON_2021" sheetId="12" r:id="rId1"/>
  </sheets>
  <calcPr calcId="162913"/>
</workbook>
</file>

<file path=xl/calcChain.xml><?xml version="1.0" encoding="utf-8"?>
<calcChain xmlns="http://schemas.openxmlformats.org/spreadsheetml/2006/main">
  <c r="C24" i="12" l="1"/>
  <c r="C18" i="12" l="1"/>
  <c r="C19" i="12"/>
  <c r="C5" i="12" l="1"/>
  <c r="C4" i="12"/>
  <c r="E29" i="12" l="1"/>
  <c r="C20" i="12"/>
  <c r="E20" i="12" s="1"/>
  <c r="C25" i="12"/>
  <c r="E25" i="12" s="1"/>
  <c r="C21" i="12"/>
  <c r="E21" i="12" s="1"/>
  <c r="E22" i="12"/>
  <c r="E23" i="12"/>
  <c r="E26" i="12"/>
  <c r="E27" i="12"/>
  <c r="E28" i="12"/>
  <c r="E18" i="12"/>
  <c r="E19" i="12"/>
  <c r="C17" i="12"/>
  <c r="E16" i="12"/>
  <c r="E15" i="12"/>
  <c r="C14" i="12"/>
  <c r="E14" i="12" s="1"/>
  <c r="C13" i="12"/>
  <c r="E13" i="12" s="1"/>
  <c r="E12" i="12"/>
  <c r="C10" i="12"/>
  <c r="E10" i="12" s="1"/>
  <c r="C7" i="12"/>
  <c r="E7" i="12" s="1"/>
  <c r="E8" i="12"/>
  <c r="E9" i="12"/>
  <c r="E11" i="12"/>
  <c r="E6" i="12"/>
  <c r="D6" i="12"/>
  <c r="C6" i="12" s="1"/>
  <c r="E17" i="12" l="1"/>
  <c r="C30" i="12" l="1"/>
  <c r="D30" i="12" l="1"/>
  <c r="E30" i="12"/>
</calcChain>
</file>

<file path=xl/sharedStrings.xml><?xml version="1.0" encoding="utf-8"?>
<sst xmlns="http://schemas.openxmlformats.org/spreadsheetml/2006/main" count="31" uniqueCount="31">
  <si>
    <t>Cestovné</t>
  </si>
  <si>
    <t>Nájomné</t>
  </si>
  <si>
    <t>Zákonné sociálne odvody ku mzdám</t>
  </si>
  <si>
    <t>Stravné</t>
  </si>
  <si>
    <t>Poplatky banke</t>
  </si>
  <si>
    <t>Metodická činnosť a projekty</t>
  </si>
  <si>
    <t>PHM</t>
  </si>
  <si>
    <t xml:space="preserve">Ekonomicky oprávnené náklady, ods. 5, Zák. č. 448/2008 </t>
  </si>
  <si>
    <t>ŠSP</t>
  </si>
  <si>
    <t>SR</t>
  </si>
  <si>
    <t>Krajské stredisko Prešov</t>
  </si>
  <si>
    <t>Poistenie</t>
  </si>
  <si>
    <t>Mzdové náklady</t>
  </si>
  <si>
    <t>Energie plyn</t>
  </si>
  <si>
    <t>Vodné a stočné</t>
  </si>
  <si>
    <t>Telefóny, internet, prenos dát</t>
  </si>
  <si>
    <t>Poštové</t>
  </si>
  <si>
    <t>Materiál (kanc., hyg. a čisť, dezinfekcia)</t>
  </si>
  <si>
    <t>Servis SMV</t>
  </si>
  <si>
    <t>Poistenie a poplatky (PZP SMV)</t>
  </si>
  <si>
    <t>Revízie (PO, BOZP a zdrav. dohľad)</t>
  </si>
  <si>
    <t>Audit účtovníctva ÚNSS - povinný</t>
  </si>
  <si>
    <t>Služby IKT a podpora softvéru</t>
  </si>
  <si>
    <t>Dane a poplatky (odpad, RTVS)</t>
  </si>
  <si>
    <t>EON SPOLU</t>
  </si>
  <si>
    <t>Vedenie účtovníctva, ostatné všeob. služby</t>
  </si>
  <si>
    <t>Energie elektrina, teplo</t>
  </si>
  <si>
    <t>Výpočtová technika, žiariče</t>
  </si>
  <si>
    <t>Pracovné pomôcky (odevy, ochranné, kompen.)</t>
  </si>
  <si>
    <t>Opravy interiér</t>
  </si>
  <si>
    <t>Náhrady miezd - nemocenské, príspevok na rekreáciu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</si>
</sst>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7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Alignment="1">
      <alignment horizontal="left" indent="1"/>
    </xf>
    <xf numFmtId="4" fontId="0" fillId="0" borderId="0" xfId="0" applyNumberFormat="1"/>
    <xf numFmtId="49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/>
    <xf numFmtId="0" fontId="0" fillId="2" borderId="10" xfId="0" applyFill="1" applyBorder="1" applyAlignment="1">
      <alignment horizontal="left" indent="1"/>
    </xf>
    <xf numFmtId="0" fontId="0" fillId="2" borderId="12" xfId="0" applyFill="1" applyBorder="1" applyAlignment="1">
      <alignment horizontal="left" indent="1"/>
    </xf>
    <xf numFmtId="0" fontId="0" fillId="2" borderId="14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0" fontId="0" fillId="2" borderId="18" xfId="0" applyFill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167" fontId="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0" fillId="2" borderId="11" xfId="0" applyNumberFormat="1" applyFill="1" applyBorder="1"/>
    <xf numFmtId="167" fontId="0" fillId="5" borderId="11" xfId="0" applyNumberFormat="1" applyFill="1" applyBorder="1"/>
    <xf numFmtId="167" fontId="0" fillId="4" borderId="8" xfId="0" applyNumberFormat="1" applyFill="1" applyBorder="1"/>
    <xf numFmtId="167" fontId="0" fillId="2" borderId="7" xfId="0" applyNumberFormat="1" applyFill="1" applyBorder="1"/>
    <xf numFmtId="167" fontId="0" fillId="5" borderId="7" xfId="0" applyNumberFormat="1" applyFill="1" applyBorder="1"/>
    <xf numFmtId="167" fontId="0" fillId="4" borderId="13" xfId="0" applyNumberFormat="1" applyFill="1" applyBorder="1"/>
    <xf numFmtId="167" fontId="0" fillId="2" borderId="4" xfId="0" applyNumberFormat="1" applyFill="1" applyBorder="1"/>
    <xf numFmtId="167" fontId="0" fillId="5" borderId="4" xfId="0" applyNumberFormat="1" applyFill="1" applyBorder="1"/>
    <xf numFmtId="167" fontId="0" fillId="4" borderId="15" xfId="0" applyNumberFormat="1" applyFill="1" applyBorder="1"/>
    <xf numFmtId="167" fontId="0" fillId="2" borderId="5" xfId="0" applyNumberFormat="1" applyFill="1" applyBorder="1"/>
    <xf numFmtId="167" fontId="0" fillId="5" borderId="5" xfId="0" applyNumberFormat="1" applyFill="1" applyBorder="1"/>
    <xf numFmtId="167" fontId="0" fillId="4" borderId="17" xfId="0" applyNumberFormat="1" applyFill="1" applyBorder="1"/>
    <xf numFmtId="167" fontId="0" fillId="2" borderId="6" xfId="0" applyNumberFormat="1" applyFill="1" applyBorder="1"/>
    <xf numFmtId="167" fontId="0" fillId="5" borderId="6" xfId="0" applyNumberFormat="1" applyFill="1" applyBorder="1"/>
    <xf numFmtId="167" fontId="0" fillId="4" borderId="19" xfId="0" applyNumberFormat="1" applyFill="1" applyBorder="1"/>
    <xf numFmtId="167" fontId="4" fillId="0" borderId="21" xfId="0" applyNumberFormat="1" applyFont="1" applyBorder="1"/>
    <xf numFmtId="167" fontId="0" fillId="0" borderId="0" xfId="0" applyNumberFormat="1"/>
    <xf numFmtId="167" fontId="0" fillId="4" borderId="22" xfId="0" applyNumberFormat="1" applyFill="1" applyBorder="1"/>
    <xf numFmtId="0" fontId="0" fillId="2" borderId="14" xfId="0" applyFill="1" applyBorder="1" applyAlignment="1">
      <alignment horizontal="left" wrapText="1" indent="1"/>
    </xf>
    <xf numFmtId="164" fontId="3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9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topLeftCell="B1" workbookViewId="0">
      <selection activeCell="H24" sqref="H24"/>
    </sheetView>
  </sheetViews>
  <sheetFormatPr defaultRowHeight="14.4" x14ac:dyDescent="0.3"/>
  <cols>
    <col min="2" max="2" width="41.5546875" bestFit="1" customWidth="1"/>
    <col min="3" max="3" width="13.21875" style="32" bestFit="1" customWidth="1"/>
    <col min="4" max="5" width="10.44140625" style="32" bestFit="1" customWidth="1"/>
    <col min="7" max="7" width="9.33203125" bestFit="1" customWidth="1"/>
  </cols>
  <sheetData>
    <row r="1" spans="2:8" ht="28.2" customHeight="1" thickBot="1" x14ac:dyDescent="0.35">
      <c r="B1" s="35" t="s">
        <v>7</v>
      </c>
      <c r="C1" s="36"/>
      <c r="D1" s="36"/>
      <c r="E1" s="37"/>
    </row>
    <row r="2" spans="2:8" s="1" customFormat="1" thickBot="1" x14ac:dyDescent="0.3">
      <c r="B2" s="2" t="s">
        <v>10</v>
      </c>
      <c r="C2" s="2">
        <v>2021</v>
      </c>
      <c r="D2" s="13" t="s">
        <v>8</v>
      </c>
      <c r="E2" s="14" t="s">
        <v>9</v>
      </c>
    </row>
    <row r="3" spans="2:8" s="1" customFormat="1" thickBot="1" x14ac:dyDescent="0.3">
      <c r="B3" s="5"/>
      <c r="C3" s="15"/>
      <c r="D3" s="15"/>
      <c r="E3" s="15"/>
    </row>
    <row r="4" spans="2:8" x14ac:dyDescent="0.3">
      <c r="B4" s="7" t="s">
        <v>12</v>
      </c>
      <c r="C4" s="16">
        <f>SUM(D4:E4)</f>
        <v>68490.47</v>
      </c>
      <c r="D4" s="17">
        <v>25112.93</v>
      </c>
      <c r="E4" s="18">
        <v>43377.54</v>
      </c>
      <c r="G4" s="4"/>
      <c r="H4" s="4"/>
    </row>
    <row r="5" spans="2:8" x14ac:dyDescent="0.3">
      <c r="B5" s="8" t="s">
        <v>2</v>
      </c>
      <c r="C5" s="19">
        <f>SUM(D5:E5)</f>
        <v>23683.17</v>
      </c>
      <c r="D5" s="20">
        <v>8618.15</v>
      </c>
      <c r="E5" s="21">
        <v>15065.02</v>
      </c>
      <c r="G5" s="4"/>
      <c r="H5" s="4"/>
    </row>
    <row r="6" spans="2:8" x14ac:dyDescent="0.3">
      <c r="B6" s="9" t="s">
        <v>0</v>
      </c>
      <c r="C6" s="22">
        <f>D6+E6</f>
        <v>1265.01</v>
      </c>
      <c r="D6" s="23">
        <f>512.54+62.98</f>
        <v>575.52</v>
      </c>
      <c r="E6" s="24">
        <f>626.52+62.97</f>
        <v>689.49</v>
      </c>
      <c r="G6" s="4"/>
    </row>
    <row r="7" spans="2:8" x14ac:dyDescent="0.3">
      <c r="B7" s="10" t="s">
        <v>26</v>
      </c>
      <c r="C7" s="25">
        <f>668.68+24</f>
        <v>692.68</v>
      </c>
      <c r="D7" s="26">
        <v>248.67</v>
      </c>
      <c r="E7" s="33">
        <f>C7-D7</f>
        <v>444.01</v>
      </c>
      <c r="G7" s="4"/>
    </row>
    <row r="8" spans="2:8" x14ac:dyDescent="0.3">
      <c r="B8" s="11" t="s">
        <v>13</v>
      </c>
      <c r="C8" s="28">
        <v>2820</v>
      </c>
      <c r="D8" s="29">
        <v>1012.38</v>
      </c>
      <c r="E8" s="30">
        <f t="shared" ref="E8:E11" si="0">C8-D8</f>
        <v>1807.62</v>
      </c>
      <c r="G8" s="4"/>
    </row>
    <row r="9" spans="2:8" x14ac:dyDescent="0.3">
      <c r="B9" s="11" t="s">
        <v>14</v>
      </c>
      <c r="C9" s="28">
        <v>167.94</v>
      </c>
      <c r="D9" s="29">
        <v>60.29</v>
      </c>
      <c r="E9" s="30">
        <f t="shared" si="0"/>
        <v>107.65</v>
      </c>
      <c r="G9" s="4"/>
    </row>
    <row r="10" spans="2:8" x14ac:dyDescent="0.3">
      <c r="B10" s="11" t="s">
        <v>15</v>
      </c>
      <c r="C10" s="28">
        <f>522.43+48.3+240</f>
        <v>810.7299999999999</v>
      </c>
      <c r="D10" s="29">
        <v>291.05</v>
      </c>
      <c r="E10" s="30">
        <f t="shared" si="0"/>
        <v>519.67999999999984</v>
      </c>
      <c r="G10" s="4"/>
    </row>
    <row r="11" spans="2:8" x14ac:dyDescent="0.3">
      <c r="B11" s="8" t="s">
        <v>16</v>
      </c>
      <c r="C11" s="19">
        <v>190.54</v>
      </c>
      <c r="D11" s="20">
        <v>68.400000000000006</v>
      </c>
      <c r="E11" s="21">
        <f t="shared" si="0"/>
        <v>122.13999999999999</v>
      </c>
      <c r="G11" s="4"/>
    </row>
    <row r="12" spans="2:8" x14ac:dyDescent="0.3">
      <c r="B12" s="10" t="s">
        <v>17</v>
      </c>
      <c r="C12" s="25">
        <v>904.56</v>
      </c>
      <c r="D12" s="26">
        <v>324.74</v>
      </c>
      <c r="E12" s="27">
        <f>C12-D12</f>
        <v>579.81999999999994</v>
      </c>
      <c r="G12" s="4"/>
    </row>
    <row r="13" spans="2:8" x14ac:dyDescent="0.3">
      <c r="B13" s="11" t="s">
        <v>27</v>
      </c>
      <c r="C13" s="28">
        <f>4508.14+505.37</f>
        <v>5013.51</v>
      </c>
      <c r="D13" s="29">
        <v>1799.85</v>
      </c>
      <c r="E13" s="30">
        <f t="shared" ref="E13:E14" si="1">C13-D13</f>
        <v>3213.6600000000003</v>
      </c>
      <c r="G13" s="4"/>
    </row>
    <row r="14" spans="2:8" x14ac:dyDescent="0.3">
      <c r="B14" s="8" t="s">
        <v>28</v>
      </c>
      <c r="C14" s="19">
        <f>89.24+80</f>
        <v>169.24</v>
      </c>
      <c r="D14" s="20">
        <v>60.76</v>
      </c>
      <c r="E14" s="21">
        <f t="shared" si="1"/>
        <v>108.48000000000002</v>
      </c>
      <c r="G14" s="4"/>
    </row>
    <row r="15" spans="2:8" x14ac:dyDescent="0.3">
      <c r="B15" s="10" t="s">
        <v>6</v>
      </c>
      <c r="C15" s="25">
        <v>268.89999999999998</v>
      </c>
      <c r="D15" s="26">
        <v>96.5</v>
      </c>
      <c r="E15" s="27">
        <f>C15-D15</f>
        <v>172.39999999999998</v>
      </c>
      <c r="G15" s="4"/>
    </row>
    <row r="16" spans="2:8" x14ac:dyDescent="0.3">
      <c r="B16" s="11" t="s">
        <v>18</v>
      </c>
      <c r="C16" s="28">
        <v>253.49</v>
      </c>
      <c r="D16" s="29">
        <v>91</v>
      </c>
      <c r="E16" s="30">
        <f t="shared" ref="E16:E17" si="2">C16-D16</f>
        <v>162.49</v>
      </c>
      <c r="G16" s="4"/>
    </row>
    <row r="17" spans="2:7" x14ac:dyDescent="0.3">
      <c r="B17" s="8" t="s">
        <v>19</v>
      </c>
      <c r="C17" s="19">
        <f>193.91+8.5</f>
        <v>202.41</v>
      </c>
      <c r="D17" s="20">
        <v>72.67</v>
      </c>
      <c r="E17" s="21">
        <f t="shared" si="2"/>
        <v>129.74</v>
      </c>
      <c r="G17" s="4"/>
    </row>
    <row r="18" spans="2:7" x14ac:dyDescent="0.3">
      <c r="B18" s="9" t="s">
        <v>29</v>
      </c>
      <c r="C18" s="22">
        <f>441+8</f>
        <v>449</v>
      </c>
      <c r="D18" s="23">
        <v>161.19</v>
      </c>
      <c r="E18" s="24">
        <f>C18-D18</f>
        <v>287.81</v>
      </c>
      <c r="G18" s="4"/>
    </row>
    <row r="19" spans="2:7" x14ac:dyDescent="0.3">
      <c r="B19" s="9" t="s">
        <v>1</v>
      </c>
      <c r="C19" s="22">
        <f>283.26</f>
        <v>283.26</v>
      </c>
      <c r="D19" s="23">
        <v>101.19</v>
      </c>
      <c r="E19" s="24">
        <f>C19-D19</f>
        <v>182.07</v>
      </c>
      <c r="G19" s="4"/>
    </row>
    <row r="20" spans="2:7" x14ac:dyDescent="0.3">
      <c r="B20" s="11" t="s">
        <v>20</v>
      </c>
      <c r="C20" s="28">
        <f>115.4+40</f>
        <v>155.4</v>
      </c>
      <c r="D20" s="29">
        <v>55.79</v>
      </c>
      <c r="E20" s="30">
        <f>C20-D20</f>
        <v>99.610000000000014</v>
      </c>
      <c r="G20" s="4"/>
    </row>
    <row r="21" spans="2:7" x14ac:dyDescent="0.3">
      <c r="B21" s="11" t="s">
        <v>25</v>
      </c>
      <c r="C21" s="28">
        <f>1716.9+4.6</f>
        <v>1721.5</v>
      </c>
      <c r="D21" s="29">
        <v>618.02</v>
      </c>
      <c r="E21" s="30">
        <f t="shared" ref="E21:E28" si="3">C21-D21</f>
        <v>1103.48</v>
      </c>
      <c r="G21" s="4"/>
    </row>
    <row r="22" spans="2:7" x14ac:dyDescent="0.3">
      <c r="B22" s="11" t="s">
        <v>21</v>
      </c>
      <c r="C22" s="28">
        <v>400</v>
      </c>
      <c r="D22" s="29">
        <v>143.6</v>
      </c>
      <c r="E22" s="30">
        <f t="shared" si="3"/>
        <v>256.39999999999998</v>
      </c>
      <c r="G22" s="4"/>
    </row>
    <row r="23" spans="2:7" x14ac:dyDescent="0.3">
      <c r="B23" s="11" t="s">
        <v>5</v>
      </c>
      <c r="C23" s="28">
        <v>2808.2</v>
      </c>
      <c r="D23" s="29">
        <v>1008.14</v>
      </c>
      <c r="E23" s="30">
        <f t="shared" si="3"/>
        <v>1800.06</v>
      </c>
      <c r="G23" s="4"/>
    </row>
    <row r="24" spans="2:7" x14ac:dyDescent="0.3">
      <c r="B24" s="11" t="s">
        <v>3</v>
      </c>
      <c r="C24" s="28">
        <f>SUM(D24:E24)</f>
        <v>1866.2</v>
      </c>
      <c r="D24" s="29">
        <v>737.45</v>
      </c>
      <c r="E24" s="30">
        <v>1128.75</v>
      </c>
      <c r="G24" s="4"/>
    </row>
    <row r="25" spans="2:7" x14ac:dyDescent="0.3">
      <c r="B25" s="11" t="s">
        <v>22</v>
      </c>
      <c r="C25" s="28">
        <f>3071+321.9</f>
        <v>3392.9</v>
      </c>
      <c r="D25" s="29">
        <v>1218.05</v>
      </c>
      <c r="E25" s="30">
        <f t="shared" si="3"/>
        <v>2174.8500000000004</v>
      </c>
      <c r="G25" s="4"/>
    </row>
    <row r="26" spans="2:7" x14ac:dyDescent="0.3">
      <c r="B26" s="11" t="s">
        <v>11</v>
      </c>
      <c r="C26" s="28">
        <v>93.52</v>
      </c>
      <c r="D26" s="29">
        <v>33.57</v>
      </c>
      <c r="E26" s="30">
        <f t="shared" si="3"/>
        <v>59.949999999999996</v>
      </c>
      <c r="G26" s="4"/>
    </row>
    <row r="27" spans="2:7" x14ac:dyDescent="0.3">
      <c r="B27" s="11" t="s">
        <v>23</v>
      </c>
      <c r="C27" s="28">
        <v>133.19</v>
      </c>
      <c r="D27" s="29">
        <v>47.82</v>
      </c>
      <c r="E27" s="30">
        <f t="shared" si="3"/>
        <v>85.37</v>
      </c>
      <c r="G27" s="4"/>
    </row>
    <row r="28" spans="2:7" x14ac:dyDescent="0.3">
      <c r="B28" s="8" t="s">
        <v>4</v>
      </c>
      <c r="C28" s="19">
        <v>84.64</v>
      </c>
      <c r="D28" s="20">
        <v>30.39</v>
      </c>
      <c r="E28" s="21">
        <f t="shared" si="3"/>
        <v>54.25</v>
      </c>
      <c r="G28" s="4"/>
    </row>
    <row r="29" spans="2:7" ht="28.8" x14ac:dyDescent="0.3">
      <c r="B29" s="34" t="s">
        <v>30</v>
      </c>
      <c r="C29" s="22">
        <v>341.75</v>
      </c>
      <c r="D29" s="23">
        <v>126.87</v>
      </c>
      <c r="E29" s="24">
        <f>C29-D29</f>
        <v>214.88</v>
      </c>
      <c r="G29" s="4"/>
    </row>
    <row r="30" spans="2:7" s="6" customFormat="1" ht="14.4" customHeight="1" thickBot="1" x14ac:dyDescent="0.35">
      <c r="B30" s="12" t="s">
        <v>24</v>
      </c>
      <c r="C30" s="31">
        <f>SUM(C4:C29)</f>
        <v>116662.20999999996</v>
      </c>
      <c r="D30" s="31">
        <f>SUM(D4:D29)</f>
        <v>42714.99</v>
      </c>
      <c r="E30" s="31">
        <f>SUM(E4:E29)</f>
        <v>73947.22</v>
      </c>
    </row>
    <row r="31" spans="2:7" ht="14.4" customHeight="1" x14ac:dyDescent="0.3">
      <c r="B31" s="3"/>
    </row>
    <row r="32" spans="2:7" x14ac:dyDescent="0.3">
      <c r="B32" s="3"/>
    </row>
    <row r="33" spans="2:2" x14ac:dyDescent="0.3">
      <c r="B33" s="3"/>
    </row>
    <row r="34" spans="2:2" x14ac:dyDescent="0.3">
      <c r="B34" s="3"/>
    </row>
    <row r="37" spans="2:2" x14ac:dyDescent="0.3">
      <c r="B37" s="3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08_PO_EON_2021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2016-04-05T08:17:30Z</cp:lastPrinted>
  <dcterms:created xsi:type="dcterms:W3CDTF">2015-03-17T12:48:09Z</dcterms:created>
  <dcterms:modified xsi:type="dcterms:W3CDTF">2022-02-15T14:50:26Z</dcterms:modified>
</cp:coreProperties>
</file>